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Спецодежда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цены'!$A$1:$R$23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14" i="2"/>
  <c r="O13" i="2"/>
  <c r="O12" i="2"/>
  <c r="O11" i="2"/>
  <c r="O10" i="2"/>
  <c r="O9" i="2"/>
  <c r="L14" i="2"/>
  <c r="L13" i="2"/>
  <c r="L12" i="2"/>
  <c r="L11" i="2"/>
  <c r="L10" i="2"/>
  <c r="L9" i="2"/>
  <c r="P12" i="2" l="1"/>
  <c r="Q12" i="2" s="1"/>
  <c r="R12" i="2" s="1"/>
  <c r="M12" i="2"/>
  <c r="N12" i="2" s="1"/>
  <c r="P11" i="2"/>
  <c r="Q11" i="2" s="1"/>
  <c r="R11" i="2" s="1"/>
  <c r="M11" i="2"/>
  <c r="N11" i="2" s="1"/>
  <c r="M14" i="2"/>
  <c r="N14" i="2" s="1"/>
  <c r="P14" i="2"/>
  <c r="Q14" i="2" s="1"/>
  <c r="R14" i="2" s="1"/>
  <c r="P13" i="2" l="1"/>
  <c r="Q13" i="2" s="1"/>
  <c r="R13" i="2" s="1"/>
  <c r="M13" i="2"/>
  <c r="N13" i="2" s="1"/>
  <c r="P10" i="2"/>
  <c r="Q10" i="2" s="1"/>
  <c r="R10" i="2" s="1"/>
  <c r="M10" i="2"/>
  <c r="N10" i="2" s="1"/>
  <c r="P9" i="2"/>
  <c r="Q9" i="2" s="1"/>
  <c r="R9" i="2" s="1"/>
  <c r="M9" i="2"/>
  <c r="N9" i="2" s="1"/>
  <c r="R15" i="2" l="1"/>
  <c r="L19" i="2" l="1"/>
</calcChain>
</file>

<file path=xl/sharedStrings.xml><?xml version="1.0" encoding="utf-8"?>
<sst xmlns="http://schemas.openxmlformats.org/spreadsheetml/2006/main" count="108" uniqueCount="49">
  <si>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</si>
  <si>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</si>
  <si>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</si>
  <si>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</si>
  <si>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</si>
  <si>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</si>
  <si>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</si>
  <si>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</si>
  <si>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</si>
  <si>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</si>
  <si>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</si>
  <si>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</si>
  <si>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</si>
  <si>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</si>
  <si>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</si>
  <si>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</si>
  <si>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</si>
  <si>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</si>
  <si>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</si>
  <si>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</si>
  <si>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</si>
  <si>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</si>
  <si>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</si>
  <si>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</si>
  <si>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</si>
  <si>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</si>
  <si>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</si>
  <si>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</si>
  <si>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</si>
  <si>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</si>
  <si>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</si>
  <si>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</si>
  <si>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</si>
  <si>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</si>
  <si>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</si>
  <si>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</si>
  <si>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</si>
  <si>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</si>
  <si>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</si>
  <si>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</si>
  <si>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</si>
  <si>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</si>
  <si>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</si>
  <si>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</si>
  <si>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</si>
  <si>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Поставщик №1 исх.№АП-00169280 от 29.12.2020г.</t>
  </si>
  <si>
    <t>Дата 02.02.2021г.</t>
  </si>
  <si>
    <t xml:space="preserve">Поставщик № 2 исх.№УТ-126 от 28.01.2021г. </t>
  </si>
  <si>
    <t>Поставщик №3 исх.№389 от 27.01.2021г.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</si>
</sst>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zoomScale="70" zoomScaleNormal="70" workbookViewId="0">
      <selection activeCell="AA8" sqref="AA8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2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30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95" t="s">
        <v>25</v>
      </c>
      <c r="N4" s="96"/>
      <c r="O4" s="96"/>
      <c r="P4" s="96"/>
      <c r="Q4" s="48"/>
      <c r="R4" s="48"/>
    </row>
    <row r="5" spans="1:30" ht="21.75" customHeight="1" x14ac:dyDescent="0.3">
      <c r="A5" s="48"/>
      <c r="B5" s="48"/>
      <c r="C5" s="48"/>
      <c r="D5" s="48"/>
      <c r="E5" s="48"/>
      <c r="F5" s="48"/>
      <c r="G5" s="97" t="s">
        <v>26</v>
      </c>
      <c r="H5" s="98"/>
      <c r="I5" s="98"/>
      <c r="J5" s="98"/>
      <c r="K5" s="98"/>
      <c r="L5" s="98"/>
      <c r="M5" s="98"/>
      <c r="N5" s="98"/>
      <c r="O5" s="49"/>
      <c r="P5" s="49"/>
      <c r="Q5" s="48"/>
      <c r="R5" s="48"/>
    </row>
    <row r="6" spans="1:30" ht="36" customHeight="1" x14ac:dyDescent="0.2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81" t="s">
        <v>3</v>
      </c>
      <c r="F7" s="82"/>
      <c r="G7" s="93"/>
      <c r="H7" s="81" t="s">
        <v>9</v>
      </c>
      <c r="I7" s="82"/>
      <c r="J7" s="82"/>
      <c r="K7" s="83" t="s">
        <v>11</v>
      </c>
      <c r="L7" s="94" t="s">
        <v>17</v>
      </c>
      <c r="M7" s="94"/>
      <c r="N7" s="94"/>
      <c r="O7" s="77" t="s">
        <v>18</v>
      </c>
      <c r="P7" s="77"/>
      <c r="Q7" s="77"/>
      <c r="R7" s="77"/>
    </row>
    <row r="8" spans="1:30" ht="156" customHeight="1" x14ac:dyDescent="0.2">
      <c r="A8" s="89"/>
      <c r="B8" s="90"/>
      <c r="C8" s="92"/>
      <c r="D8" s="92"/>
      <c r="E8" s="31" t="s">
        <v>45</v>
      </c>
      <c r="F8" s="31" t="s">
        <v>47</v>
      </c>
      <c r="G8" s="31" t="s">
        <v>48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30" s="46" customFormat="1" ht="33" customHeight="1" x14ac:dyDescent="0.2">
      <c r="A9" s="42">
        <v>1</v>
      </c>
      <c r="B9" s="43" t="s">
        <v>33</v>
      </c>
      <c r="C9" s="44" t="s">
        <v>24</v>
      </c>
      <c r="D9" s="45">
        <v>120</v>
      </c>
      <c r="E9" s="58">
        <v>3011.25</v>
      </c>
      <c r="F9" s="58">
        <v>2743</v>
      </c>
      <c r="G9" s="58">
        <v>3237.6</v>
      </c>
      <c r="H9" s="56"/>
      <c r="I9" s="56"/>
      <c r="J9" s="56"/>
      <c r="K9" s="57"/>
      <c r="L9" s="59">
        <f t="shared" ref="L9:L14" si="0">(E9+F9+G9)/3</f>
        <v>2997.2833333333333</v>
      </c>
      <c r="M9" s="60">
        <f t="shared" ref="M9:M14" si="1">SQRT(((SUM((POWER(E9-L9,2)),(POWER(F9-L9,2)),(POWER(G9-L9,2)))/(COLUMNS(E9:G9)-1))))</f>
        <v>247.59561957622213</v>
      </c>
      <c r="N9" s="60">
        <f t="shared" ref="N9:N14" si="2">M9/L9*100</f>
        <v>8.2606678128379194</v>
      </c>
      <c r="O9" s="61">
        <f t="shared" ref="O9:O14" si="3">((D9/3)*(SUM(E9:G9)))</f>
        <v>359674</v>
      </c>
      <c r="P9" s="62">
        <f t="shared" ref="P9:P14" si="4">O9/D9</f>
        <v>2997.2833333333333</v>
      </c>
      <c r="Q9" s="61">
        <f t="shared" ref="Q9:Q14" si="5">ROUNDDOWN(P9,2)</f>
        <v>2997.28</v>
      </c>
      <c r="R9" s="63">
        <f t="shared" ref="R9:R14" si="6">Q9*D9</f>
        <v>359673.60000000003</v>
      </c>
    </row>
    <row r="10" spans="1:30" s="46" customFormat="1" ht="37.5" customHeight="1" x14ac:dyDescent="0.2">
      <c r="A10" s="42">
        <v>2</v>
      </c>
      <c r="B10" s="43" t="s">
        <v>35</v>
      </c>
      <c r="C10" s="44" t="s">
        <v>24</v>
      </c>
      <c r="D10" s="45">
        <v>16</v>
      </c>
      <c r="E10" s="58">
        <v>2647.5</v>
      </c>
      <c r="F10" s="58">
        <v>4170</v>
      </c>
      <c r="G10" s="58">
        <v>4939</v>
      </c>
      <c r="H10" s="56"/>
      <c r="I10" s="56"/>
      <c r="J10" s="56"/>
      <c r="K10" s="57"/>
      <c r="L10" s="59">
        <f t="shared" si="0"/>
        <v>3918.8333333333335</v>
      </c>
      <c r="M10" s="60">
        <f t="shared" si="1"/>
        <v>1166.2146386207528</v>
      </c>
      <c r="N10" s="60">
        <f t="shared" si="2"/>
        <v>29.759230347996922</v>
      </c>
      <c r="O10" s="61">
        <f t="shared" si="3"/>
        <v>62701.333333333328</v>
      </c>
      <c r="P10" s="62">
        <f t="shared" si="4"/>
        <v>3918.833333333333</v>
      </c>
      <c r="Q10" s="61">
        <f t="shared" si="5"/>
        <v>3918.83</v>
      </c>
      <c r="R10" s="63">
        <f t="shared" si="6"/>
        <v>62701.279999999999</v>
      </c>
    </row>
    <row r="11" spans="1:30" s="46" customFormat="1" ht="37.5" customHeight="1" x14ac:dyDescent="0.2">
      <c r="A11" s="42">
        <v>3</v>
      </c>
      <c r="B11" s="43" t="s">
        <v>34</v>
      </c>
      <c r="C11" s="44" t="s">
        <v>24</v>
      </c>
      <c r="D11" s="45">
        <v>29</v>
      </c>
      <c r="E11" s="58">
        <v>2647.5</v>
      </c>
      <c r="F11" s="58">
        <v>2811</v>
      </c>
      <c r="G11" s="58">
        <v>4442.8999999999996</v>
      </c>
      <c r="H11" s="56"/>
      <c r="I11" s="56"/>
      <c r="J11" s="56"/>
      <c r="K11" s="57"/>
      <c r="L11" s="59">
        <f t="shared" si="0"/>
        <v>3300.4666666666667</v>
      </c>
      <c r="M11" s="60">
        <f t="shared" ref="M11:M12" si="7">SQRT(((SUM((POWER(E11-L11,2)),(POWER(F11-L11,2)),(POWER(G11-L11,2)))/(COLUMNS(E11:G11)-1))))</f>
        <v>992.74795559262316</v>
      </c>
      <c r="N11" s="60">
        <f t="shared" ref="N11:N12" si="8">M11/L11*100</f>
        <v>30.079017783120261</v>
      </c>
      <c r="O11" s="61">
        <f t="shared" si="3"/>
        <v>95713.533333333326</v>
      </c>
      <c r="P11" s="62">
        <f t="shared" ref="P11:P12" si="9">O11/D11</f>
        <v>3300.4666666666662</v>
      </c>
      <c r="Q11" s="61">
        <f t="shared" ref="Q11:Q12" si="10">ROUNDDOWN(P11,2)</f>
        <v>3300.46</v>
      </c>
      <c r="R11" s="63">
        <f t="shared" ref="R11:R12" si="11">Q11*D11</f>
        <v>95713.34</v>
      </c>
    </row>
    <row r="12" spans="1:30" s="46" customFormat="1" ht="37.5" customHeight="1" x14ac:dyDescent="0.2">
      <c r="A12" s="42">
        <v>4</v>
      </c>
      <c r="B12" s="43" t="s">
        <v>36</v>
      </c>
      <c r="C12" s="44" t="s">
        <v>24</v>
      </c>
      <c r="D12" s="45">
        <v>116</v>
      </c>
      <c r="E12" s="58">
        <v>5823</v>
      </c>
      <c r="F12" s="58">
        <v>5160</v>
      </c>
      <c r="G12" s="58">
        <v>5350.4</v>
      </c>
      <c r="H12" s="56"/>
      <c r="I12" s="56"/>
      <c r="J12" s="56"/>
      <c r="K12" s="57"/>
      <c r="L12" s="59">
        <f t="shared" si="0"/>
        <v>5444.4666666666662</v>
      </c>
      <c r="M12" s="60">
        <f t="shared" si="7"/>
        <v>341.36293491434213</v>
      </c>
      <c r="N12" s="60">
        <f t="shared" si="8"/>
        <v>6.2699058661578517</v>
      </c>
      <c r="O12" s="61">
        <f t="shared" si="3"/>
        <v>631558.1333333333</v>
      </c>
      <c r="P12" s="62">
        <f t="shared" si="9"/>
        <v>5444.4666666666662</v>
      </c>
      <c r="Q12" s="61">
        <f t="shared" si="10"/>
        <v>5444.46</v>
      </c>
      <c r="R12" s="63">
        <f t="shared" si="11"/>
        <v>631557.36</v>
      </c>
    </row>
    <row r="13" spans="1:30" s="46" customFormat="1" ht="49.5" customHeight="1" x14ac:dyDescent="0.2">
      <c r="A13" s="42">
        <v>5</v>
      </c>
      <c r="B13" s="43" t="s">
        <v>37</v>
      </c>
      <c r="C13" s="44" t="s">
        <v>24</v>
      </c>
      <c r="D13" s="45">
        <v>11</v>
      </c>
      <c r="E13" s="58">
        <v>5823</v>
      </c>
      <c r="F13" s="58">
        <v>6245</v>
      </c>
      <c r="G13" s="58">
        <v>7078.5</v>
      </c>
      <c r="H13" s="56"/>
      <c r="I13" s="56"/>
      <c r="J13" s="56"/>
      <c r="K13" s="57"/>
      <c r="L13" s="59">
        <f t="shared" si="0"/>
        <v>6382.166666666667</v>
      </c>
      <c r="M13" s="60">
        <f t="shared" si="1"/>
        <v>638.89050965977992</v>
      </c>
      <c r="N13" s="60">
        <f t="shared" si="2"/>
        <v>10.010558216798577</v>
      </c>
      <c r="O13" s="61">
        <f t="shared" si="3"/>
        <v>70203.833333333328</v>
      </c>
      <c r="P13" s="62">
        <f t="shared" si="4"/>
        <v>6382.1666666666661</v>
      </c>
      <c r="Q13" s="61">
        <f t="shared" si="5"/>
        <v>6382.16</v>
      </c>
      <c r="R13" s="63">
        <f t="shared" si="6"/>
        <v>70203.759999999995</v>
      </c>
      <c r="AD13" s="71"/>
    </row>
    <row r="14" spans="1:30" s="46" customFormat="1" ht="33" customHeight="1" x14ac:dyDescent="0.2">
      <c r="A14" s="42">
        <v>6</v>
      </c>
      <c r="B14" s="43" t="s">
        <v>38</v>
      </c>
      <c r="C14" s="44" t="s">
        <v>24</v>
      </c>
      <c r="D14" s="45">
        <v>57</v>
      </c>
      <c r="E14" s="58">
        <v>5710</v>
      </c>
      <c r="F14" s="58">
        <v>6934</v>
      </c>
      <c r="G14" s="58">
        <v>6756.2</v>
      </c>
      <c r="H14" s="56"/>
      <c r="I14" s="56"/>
      <c r="J14" s="56"/>
      <c r="K14" s="57"/>
      <c r="L14" s="59">
        <f t="shared" si="0"/>
        <v>6466.7333333333336</v>
      </c>
      <c r="M14" s="60">
        <f t="shared" si="1"/>
        <v>661.35256356449793</v>
      </c>
      <c r="N14" s="60">
        <f t="shared" si="2"/>
        <v>10.226996065470942</v>
      </c>
      <c r="O14" s="61">
        <f t="shared" si="3"/>
        <v>368603.8</v>
      </c>
      <c r="P14" s="62">
        <f t="shared" si="4"/>
        <v>6466.7333333333336</v>
      </c>
      <c r="Q14" s="61">
        <f t="shared" si="5"/>
        <v>6466.73</v>
      </c>
      <c r="R14" s="63">
        <f t="shared" si="6"/>
        <v>368603.61</v>
      </c>
    </row>
    <row r="15" spans="1:30" s="1" customFormat="1" ht="15" customHeight="1" x14ac:dyDescent="0.2">
      <c r="A15" s="13"/>
      <c r="B15" s="14"/>
      <c r="C15" s="15"/>
      <c r="D15" s="30"/>
      <c r="E15" s="16"/>
      <c r="F15" s="16"/>
      <c r="G15" s="16"/>
      <c r="H15" s="16"/>
      <c r="I15" s="16"/>
      <c r="J15" s="16"/>
      <c r="K15" s="17"/>
      <c r="L15" s="18"/>
      <c r="M15" s="19"/>
      <c r="N15" s="37"/>
      <c r="O15" s="85" t="s">
        <v>13</v>
      </c>
      <c r="P15" s="85"/>
      <c r="Q15" s="86"/>
      <c r="R15" s="22">
        <f>SUM(R9:R14)</f>
        <v>1588452.9500000002</v>
      </c>
    </row>
    <row r="16" spans="1:30" s="1" customFormat="1" ht="15" customHeight="1" x14ac:dyDescent="0.25">
      <c r="A16" s="50"/>
      <c r="B16" s="47" t="s">
        <v>27</v>
      </c>
      <c r="C16" s="15"/>
      <c r="D16" s="30"/>
      <c r="E16" s="64">
        <v>1323710.79</v>
      </c>
      <c r="F16" s="53" t="s">
        <v>8</v>
      </c>
      <c r="G16" s="17"/>
      <c r="H16" s="17"/>
      <c r="I16" s="17"/>
      <c r="J16" s="17"/>
      <c r="K16" s="17"/>
      <c r="L16" s="55"/>
      <c r="M16" s="51"/>
      <c r="N16" s="52"/>
      <c r="O16" s="53"/>
      <c r="P16" s="53"/>
      <c r="Q16" s="53"/>
      <c r="R16" s="54"/>
    </row>
    <row r="17" spans="1:27" s="1" customFormat="1" ht="8.25" customHeight="1" x14ac:dyDescent="0.25">
      <c r="A17" s="50"/>
      <c r="B17" s="47"/>
      <c r="C17" s="15"/>
      <c r="D17" s="30"/>
      <c r="E17" s="17"/>
      <c r="F17" s="17"/>
      <c r="G17" s="17"/>
      <c r="H17" s="17"/>
      <c r="I17" s="17"/>
      <c r="J17" s="17"/>
      <c r="K17" s="17"/>
      <c r="L17" s="18"/>
      <c r="M17" s="51"/>
      <c r="N17" s="52"/>
      <c r="O17" s="53"/>
      <c r="P17" s="53"/>
      <c r="Q17" s="53"/>
      <c r="R17" s="54"/>
    </row>
    <row r="18" spans="1:27" s="1" customFormat="1" ht="15" customHeight="1" x14ac:dyDescent="0.25">
      <c r="A18" s="50"/>
      <c r="B18" s="47" t="s">
        <v>42</v>
      </c>
      <c r="C18" s="15"/>
      <c r="D18" s="30"/>
      <c r="E18" s="53">
        <v>264742.15999999997</v>
      </c>
      <c r="F18" s="53" t="s">
        <v>8</v>
      </c>
      <c r="G18" s="17"/>
      <c r="H18" s="17"/>
      <c r="I18" s="17"/>
      <c r="J18" s="17"/>
      <c r="K18" s="17"/>
      <c r="L18" s="18"/>
      <c r="M18" s="51"/>
      <c r="N18" s="52"/>
      <c r="O18" s="53"/>
      <c r="P18" s="53"/>
      <c r="Q18" s="53"/>
      <c r="R18" s="54"/>
    </row>
    <row r="19" spans="1:27" s="7" customFormat="1" ht="27.75" customHeight="1" x14ac:dyDescent="0.25">
      <c r="A19" s="78" t="s">
        <v>21</v>
      </c>
      <c r="B19" s="78"/>
      <c r="C19" s="78"/>
      <c r="D19" s="78"/>
      <c r="E19" s="78"/>
      <c r="F19" s="78"/>
      <c r="G19" s="78"/>
      <c r="H19" s="78"/>
      <c r="I19" s="78"/>
      <c r="J19" s="78"/>
      <c r="K19" s="25"/>
      <c r="L19" s="27">
        <f>R15</f>
        <v>1588452.9500000002</v>
      </c>
      <c r="M19" s="21" t="s">
        <v>8</v>
      </c>
      <c r="N19" s="38"/>
      <c r="O19" s="21"/>
      <c r="P19" s="21"/>
      <c r="Q19" s="21"/>
      <c r="R19" s="20"/>
    </row>
    <row r="20" spans="1:27" ht="52.5" customHeight="1" x14ac:dyDescent="0.2">
      <c r="A20" s="79" t="s">
        <v>15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AA20" s="70" t="s">
        <v>43</v>
      </c>
    </row>
    <row r="21" spans="1:27" ht="18.75" customHeight="1" x14ac:dyDescent="0.2">
      <c r="A21" s="33"/>
      <c r="B21" s="79" t="s">
        <v>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9"/>
      <c r="O21" s="33"/>
      <c r="P21" s="33"/>
      <c r="Q21" s="33"/>
      <c r="R21" s="33"/>
    </row>
    <row r="22" spans="1:27" s="8" customFormat="1" ht="33" customHeight="1" x14ac:dyDescent="0.25">
      <c r="A22" s="32"/>
      <c r="B22" s="75" t="s">
        <v>46</v>
      </c>
      <c r="C22" s="75"/>
      <c r="D22" s="75"/>
      <c r="E22" s="75"/>
      <c r="F22" s="75"/>
      <c r="G22" s="28"/>
      <c r="H22" s="28"/>
      <c r="I22" s="28"/>
      <c r="J22" s="28"/>
      <c r="K22" s="28"/>
      <c r="L22" s="29"/>
      <c r="M22" s="29"/>
      <c r="N22" s="41"/>
      <c r="O22" s="12"/>
    </row>
    <row r="23" spans="1:27" s="8" customFormat="1" ht="15.75" x14ac:dyDescent="0.25">
      <c r="A23" s="76"/>
      <c r="B23" s="76"/>
      <c r="C23" s="76"/>
      <c r="D23" s="9"/>
      <c r="E23" s="10"/>
      <c r="F23" s="11"/>
      <c r="L23" s="24"/>
      <c r="M23" s="26"/>
      <c r="N23" s="40"/>
      <c r="O23" s="26"/>
    </row>
  </sheetData>
  <mergeCells count="19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N5"/>
    <mergeCell ref="B22:F22"/>
    <mergeCell ref="A23:C23"/>
    <mergeCell ref="O7:R7"/>
    <mergeCell ref="A19:J19"/>
    <mergeCell ref="A20:R20"/>
    <mergeCell ref="H7:J7"/>
    <mergeCell ref="K7:K8"/>
    <mergeCell ref="O15:Q15"/>
    <mergeCell ref="B21:M21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1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5" t="s">
        <v>25</v>
      </c>
      <c r="N4" s="96"/>
      <c r="O4" s="96"/>
      <c r="P4" s="96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97" t="s">
        <v>26</v>
      </c>
      <c r="H5" s="98"/>
      <c r="I5" s="98"/>
      <c r="J5" s="98"/>
      <c r="K5" s="98"/>
      <c r="L5" s="98"/>
      <c r="M5" s="98"/>
      <c r="N5" s="98"/>
      <c r="O5" s="49"/>
      <c r="P5" s="49"/>
      <c r="Q5" s="69"/>
      <c r="R5" s="69"/>
    </row>
    <row r="6" spans="1:21" ht="36" customHeight="1" x14ac:dyDescent="0.2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81" t="s">
        <v>3</v>
      </c>
      <c r="F7" s="82"/>
      <c r="G7" s="93"/>
      <c r="H7" s="81" t="s">
        <v>9</v>
      </c>
      <c r="I7" s="82"/>
      <c r="J7" s="82"/>
      <c r="K7" s="83" t="s">
        <v>11</v>
      </c>
      <c r="L7" s="94" t="s">
        <v>17</v>
      </c>
      <c r="M7" s="94"/>
      <c r="N7" s="94"/>
      <c r="O7" s="77" t="s">
        <v>18</v>
      </c>
      <c r="P7" s="77"/>
      <c r="Q7" s="77"/>
      <c r="R7" s="77"/>
    </row>
    <row r="8" spans="1:21" ht="156" customHeight="1" x14ac:dyDescent="0.2">
      <c r="A8" s="89"/>
      <c r="B8" s="90"/>
      <c r="C8" s="92"/>
      <c r="D8" s="92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84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85" t="s">
        <v>13</v>
      </c>
      <c r="P21" s="85"/>
      <c r="Q21" s="86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78" t="s">
        <v>21</v>
      </c>
      <c r="B25" s="78"/>
      <c r="C25" s="78"/>
      <c r="D25" s="78"/>
      <c r="E25" s="78"/>
      <c r="F25" s="78"/>
      <c r="G25" s="78"/>
      <c r="H25" s="78"/>
      <c r="I25" s="78"/>
      <c r="J25" s="78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79" t="s">
        <v>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AA26" s="70" t="s">
        <v>43</v>
      </c>
    </row>
    <row r="27" spans="1:30" ht="18.75" customHeight="1" x14ac:dyDescent="0.2">
      <c r="A27" s="68"/>
      <c r="B27" s="79" t="s">
        <v>22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75" t="s">
        <v>28</v>
      </c>
      <c r="C28" s="75"/>
      <c r="D28" s="75"/>
      <c r="E28" s="75"/>
      <c r="F28" s="75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76"/>
      <c r="B29" s="76"/>
      <c r="C29" s="76"/>
      <c r="D29" s="9"/>
      <c r="E29" s="10"/>
      <c r="F29" s="11"/>
      <c r="L29" s="24"/>
      <c r="M29" s="26"/>
      <c r="N29" s="40"/>
      <c r="O29" s="26"/>
    </row>
  </sheetData>
  <mergeCells count="19"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  <mergeCell ref="B27:M27"/>
    <mergeCell ref="B28:F28"/>
    <mergeCell ref="A29:C29"/>
    <mergeCell ref="K7:K8"/>
    <mergeCell ref="L7:N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2021-02-02T12:18:02Z</cp:lastPrinted>
  <dcterms:created xsi:type="dcterms:W3CDTF">2014-01-15T18:15:09Z</dcterms:created>
  <dcterms:modified xsi:type="dcterms:W3CDTF">2021-02-10T11:42:49Z</dcterms:modified>
</cp:coreProperties>
</file>